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53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2" i="1" l="1"/>
  <c r="U15" i="1"/>
  <c r="R29" i="1"/>
  <c r="R22" i="1"/>
  <c r="R15" i="1"/>
  <c r="P22" i="1"/>
  <c r="P15" i="1"/>
  <c r="O29" i="1"/>
  <c r="O22" i="1"/>
  <c r="O15" i="1"/>
  <c r="M32" i="1"/>
  <c r="J22" i="1"/>
  <c r="J15" i="1"/>
  <c r="H21" i="1"/>
  <c r="H14" i="1"/>
  <c r="M34" i="1" l="1"/>
  <c r="M33" i="1"/>
  <c r="J29" i="1"/>
  <c r="H28" i="1"/>
  <c r="H27" i="1"/>
  <c r="H25" i="1"/>
  <c r="H19" i="1"/>
  <c r="H18" i="1"/>
  <c r="H12" i="1"/>
  <c r="H10" i="1"/>
  <c r="H8" i="1"/>
  <c r="H7" i="1"/>
  <c r="M36" i="1" l="1"/>
  <c r="U29" i="1" l="1"/>
  <c r="R32" i="1" l="1"/>
</calcChain>
</file>

<file path=xl/sharedStrings.xml><?xml version="1.0" encoding="utf-8"?>
<sst xmlns="http://schemas.openxmlformats.org/spreadsheetml/2006/main" count="29" uniqueCount="27">
  <si>
    <t>Simone &amp; Däve</t>
  </si>
  <si>
    <t>Coop</t>
  </si>
  <si>
    <t>Schilthornbahn</t>
  </si>
  <si>
    <t>Migros</t>
  </si>
  <si>
    <t>Partei</t>
  </si>
  <si>
    <t>Zweck</t>
  </si>
  <si>
    <t>Betrag verrechnet</t>
  </si>
  <si>
    <t>Tage</t>
  </si>
  <si>
    <t>Käne</t>
  </si>
  <si>
    <t>Gehrigs</t>
  </si>
  <si>
    <t>Bellevue</t>
  </si>
  <si>
    <t>Allmendhubel</t>
  </si>
  <si>
    <t>Abzug</t>
  </si>
  <si>
    <t>Anz. Pers. (ohne Kinder)</t>
  </si>
  <si>
    <t>Total Partei</t>
  </si>
  <si>
    <t>Total Ausgaben</t>
  </si>
  <si>
    <t>Total Tage</t>
  </si>
  <si>
    <t>Total Anz. Pers.</t>
  </si>
  <si>
    <t>~ Kosten pro Tag</t>
  </si>
  <si>
    <t>Ausgaben</t>
  </si>
  <si>
    <t>Anteil Kosten erste fünf Tage</t>
  </si>
  <si>
    <t>Anteil Kosten weitere fünf Tage</t>
  </si>
  <si>
    <t>Anteil Kosten Total</t>
  </si>
  <si>
    <t>Kontrolle</t>
  </si>
  <si>
    <t>Anspruch Ausgleich</t>
  </si>
  <si>
    <t>Abrechnung Silvester Rehtschuggen 2018/2019</t>
  </si>
  <si>
    <t>Putzen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</si>
</sst>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3" xfId="0" applyFont="1" applyBorder="1"/>
    <xf numFmtId="0" fontId="0" fillId="0" borderId="2" xfId="0" applyBorder="1"/>
    <xf numFmtId="0" fontId="1" fillId="0" borderId="2" xfId="0" applyFont="1" applyBorder="1"/>
  </cellXfs>
  <cellStyles count="1">
    <cellStyle name="Normal" xfId="0" builtinId="0"/>
  </cellStyles>
  <dxfs count="7"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zoomScale="50" zoomScaleNormal="50" workbookViewId="0">
      <selection activeCell="L20" sqref="L20"/>
    </sheetView>
  </sheetViews>
  <sheetFormatPr defaultColWidth="8.73046875" defaultRowHeight="14.25" x14ac:dyDescent="0.45"/>
  <cols>
    <col min="1" max="1" width="13.46484375" bestFit="1" customWidth="1"/>
    <col min="2" max="2" width="21" bestFit="1" customWidth="1"/>
    <col min="3" max="3" width="13.46484375" customWidth="1"/>
    <col min="4" max="4" width="13.46484375" bestFit="1" customWidth="1"/>
    <col min="5" max="5" width="9" bestFit="1" customWidth="1"/>
    <col min="7" max="7" width="5.9296875" customWidth="1"/>
    <col min="8" max="8" width="15.59765625" bestFit="1" customWidth="1"/>
    <col min="12" max="12" width="14.59765625" bestFit="1" customWidth="1"/>
    <col min="13" max="13" width="6.796875" bestFit="1" customWidth="1"/>
    <col min="15" max="15" width="24.796875" bestFit="1" customWidth="1"/>
    <col min="16" max="16" width="27" bestFit="1" customWidth="1"/>
    <col min="18" max="18" width="16.46484375" bestFit="1" customWidth="1"/>
    <col min="21" max="21" width="17.06640625" bestFit="1" customWidth="1"/>
  </cols>
  <sheetData>
    <row r="1" spans="1:21" s="1" customFormat="1" ht="18" x14ac:dyDescent="0.55000000000000004">
      <c r="A1" s="1" t="s">
        <v>25</v>
      </c>
    </row>
    <row r="4" spans="1:21" ht="14.65" thickBot="1" x14ac:dyDescent="0.5">
      <c r="A4" s="3" t="s">
        <v>4</v>
      </c>
      <c r="B4" s="2" t="s">
        <v>13</v>
      </c>
      <c r="C4" s="2" t="s">
        <v>7</v>
      </c>
      <c r="D4" s="2" t="s">
        <v>5</v>
      </c>
      <c r="E4" s="2" t="s">
        <v>19</v>
      </c>
      <c r="F4" s="2" t="s">
        <v>12</v>
      </c>
      <c r="G4" s="2"/>
      <c r="H4" s="2" t="s">
        <v>6</v>
      </c>
      <c r="I4" s="2"/>
      <c r="J4" s="2" t="s">
        <v>14</v>
      </c>
      <c r="K4" s="2"/>
      <c r="L4" s="2"/>
      <c r="M4" s="2"/>
      <c r="N4" s="2"/>
      <c r="O4" s="2" t="s">
        <v>20</v>
      </c>
      <c r="P4" s="2" t="s">
        <v>21</v>
      </c>
      <c r="Q4" s="2"/>
      <c r="R4" s="2" t="s">
        <v>22</v>
      </c>
      <c r="S4" s="2"/>
      <c r="T4" s="2"/>
      <c r="U4" s="2" t="s">
        <v>24</v>
      </c>
    </row>
    <row r="5" spans="1:21" x14ac:dyDescent="0.45">
      <c r="A5" s="4"/>
    </row>
    <row r="6" spans="1:21" x14ac:dyDescent="0.45">
      <c r="A6" s="5" t="s">
        <v>0</v>
      </c>
      <c r="B6">
        <v>2</v>
      </c>
      <c r="C6">
        <v>10</v>
      </c>
    </row>
    <row r="7" spans="1:21" x14ac:dyDescent="0.45">
      <c r="A7" s="5"/>
      <c r="D7" t="s">
        <v>1</v>
      </c>
      <c r="E7">
        <v>31.15</v>
      </c>
      <c r="F7">
        <v>0</v>
      </c>
      <c r="H7">
        <f>E7-F7</f>
        <v>31.15</v>
      </c>
    </row>
    <row r="8" spans="1:21" x14ac:dyDescent="0.45">
      <c r="A8" s="5"/>
      <c r="E8">
        <v>35.700000000000003</v>
      </c>
      <c r="F8">
        <v>0</v>
      </c>
      <c r="H8">
        <f>E8-F8</f>
        <v>35.700000000000003</v>
      </c>
    </row>
    <row r="9" spans="1:21" x14ac:dyDescent="0.45">
      <c r="A9" s="5"/>
    </row>
    <row r="10" spans="1:21" x14ac:dyDescent="0.45">
      <c r="A10" s="5"/>
      <c r="D10" t="s">
        <v>2</v>
      </c>
      <c r="E10">
        <v>39.200000000000003</v>
      </c>
      <c r="F10">
        <v>0</v>
      </c>
      <c r="H10">
        <f>E10-F10</f>
        <v>39.200000000000003</v>
      </c>
    </row>
    <row r="11" spans="1:21" x14ac:dyDescent="0.45">
      <c r="A11" s="5"/>
    </row>
    <row r="12" spans="1:21" x14ac:dyDescent="0.45">
      <c r="A12" s="5"/>
      <c r="D12" t="s">
        <v>3</v>
      </c>
      <c r="E12">
        <v>875.45</v>
      </c>
      <c r="F12">
        <v>240</v>
      </c>
      <c r="H12">
        <f>E12-F12</f>
        <v>635.45000000000005</v>
      </c>
    </row>
    <row r="13" spans="1:21" x14ac:dyDescent="0.45">
      <c r="A13" s="5"/>
    </row>
    <row r="14" spans="1:21" x14ac:dyDescent="0.45">
      <c r="A14" s="5"/>
      <c r="D14" t="s">
        <v>26</v>
      </c>
      <c r="E14">
        <v>90</v>
      </c>
      <c r="F14">
        <v>0</v>
      </c>
      <c r="H14">
        <f>E14-F14</f>
        <v>90</v>
      </c>
    </row>
    <row r="15" spans="1:21" x14ac:dyDescent="0.45">
      <c r="A15" s="5"/>
      <c r="J15">
        <f>SUM(H7:H14)</f>
        <v>831.5</v>
      </c>
      <c r="O15">
        <f>$M$36*5/$M$34*B6</f>
        <v>297.86</v>
      </c>
      <c r="P15">
        <f>$M$36*5/SUM(B6:B17)*B6</f>
        <v>496.43333333333339</v>
      </c>
      <c r="R15">
        <f>SUM(O15:P15)</f>
        <v>794.29333333333341</v>
      </c>
      <c r="U15">
        <f>J15-R15</f>
        <v>37.206666666666592</v>
      </c>
    </row>
    <row r="16" spans="1:21" x14ac:dyDescent="0.45">
      <c r="A16" s="5"/>
    </row>
    <row r="17" spans="1:21" x14ac:dyDescent="0.45">
      <c r="A17" s="5" t="s">
        <v>8</v>
      </c>
      <c r="B17">
        <v>1</v>
      </c>
      <c r="C17">
        <v>10</v>
      </c>
    </row>
    <row r="18" spans="1:21" x14ac:dyDescent="0.45">
      <c r="A18" s="5"/>
      <c r="D18" t="s">
        <v>1</v>
      </c>
      <c r="E18">
        <v>63.8</v>
      </c>
      <c r="F18">
        <v>0</v>
      </c>
      <c r="H18">
        <f>E18-F18</f>
        <v>63.8</v>
      </c>
    </row>
    <row r="19" spans="1:21" x14ac:dyDescent="0.45">
      <c r="A19" s="5"/>
      <c r="E19">
        <v>226.7</v>
      </c>
      <c r="F19">
        <v>0</v>
      </c>
      <c r="H19">
        <f>E19-F19</f>
        <v>226.7</v>
      </c>
    </row>
    <row r="20" spans="1:21" x14ac:dyDescent="0.45">
      <c r="A20" s="5"/>
    </row>
    <row r="21" spans="1:21" x14ac:dyDescent="0.45">
      <c r="A21" s="5"/>
      <c r="D21" t="s">
        <v>26</v>
      </c>
      <c r="E21">
        <v>10</v>
      </c>
      <c r="F21">
        <v>0</v>
      </c>
      <c r="H21">
        <f>E21-F21</f>
        <v>10</v>
      </c>
    </row>
    <row r="22" spans="1:21" x14ac:dyDescent="0.45">
      <c r="A22" s="5"/>
      <c r="J22">
        <f>SUM(H18:H21)</f>
        <v>300.5</v>
      </c>
      <c r="O22">
        <f>$M$36*5/$M$34*B17</f>
        <v>148.93</v>
      </c>
      <c r="P22">
        <f>$M$36*5/SUM(B6:B17)*B17</f>
        <v>248.2166666666667</v>
      </c>
      <c r="R22">
        <f>SUM(O22:P22)</f>
        <v>397.1466666666667</v>
      </c>
      <c r="U22">
        <f>J22-R22</f>
        <v>-96.646666666666704</v>
      </c>
    </row>
    <row r="23" spans="1:21" x14ac:dyDescent="0.45">
      <c r="A23" s="5"/>
    </row>
    <row r="24" spans="1:21" x14ac:dyDescent="0.45">
      <c r="A24" s="5" t="s">
        <v>9</v>
      </c>
      <c r="B24">
        <v>2</v>
      </c>
      <c r="C24">
        <v>5</v>
      </c>
    </row>
    <row r="25" spans="1:21" x14ac:dyDescent="0.45">
      <c r="A25" s="4"/>
      <c r="D25" t="s">
        <v>10</v>
      </c>
      <c r="E25">
        <v>134</v>
      </c>
      <c r="F25">
        <v>0</v>
      </c>
      <c r="H25">
        <f>E25-F25</f>
        <v>134</v>
      </c>
    </row>
    <row r="26" spans="1:21" x14ac:dyDescent="0.45">
      <c r="A26" s="4"/>
    </row>
    <row r="27" spans="1:21" x14ac:dyDescent="0.45">
      <c r="A27" s="4"/>
      <c r="D27" t="s">
        <v>11</v>
      </c>
      <c r="E27">
        <v>130</v>
      </c>
      <c r="F27">
        <v>0</v>
      </c>
      <c r="H27">
        <f>E27-F27</f>
        <v>130</v>
      </c>
    </row>
    <row r="28" spans="1:21" x14ac:dyDescent="0.45">
      <c r="A28" s="4"/>
      <c r="E28">
        <v>93.3</v>
      </c>
      <c r="F28">
        <v>0</v>
      </c>
      <c r="H28">
        <f>E28-F28</f>
        <v>93.3</v>
      </c>
    </row>
    <row r="29" spans="1:21" x14ac:dyDescent="0.45">
      <c r="A29" s="4"/>
      <c r="J29">
        <f>SUM(H25:H28)</f>
        <v>357.3</v>
      </c>
      <c r="O29">
        <f>$M$36*5/$M$34*B24</f>
        <v>297.86</v>
      </c>
      <c r="P29">
        <v>0</v>
      </c>
      <c r="R29">
        <f>SUM(O29:P29)</f>
        <v>297.86</v>
      </c>
      <c r="U29">
        <f>J29-R29</f>
        <v>59.44</v>
      </c>
    </row>
    <row r="32" spans="1:21" x14ac:dyDescent="0.45">
      <c r="L32" t="s">
        <v>15</v>
      </c>
      <c r="M32">
        <f>SUM(H7:H28)</f>
        <v>1489.3</v>
      </c>
      <c r="Q32" t="s">
        <v>23</v>
      </c>
      <c r="R32">
        <f>SUM(R15:R29)</f>
        <v>1489.3000000000002</v>
      </c>
    </row>
    <row r="33" spans="12:13" x14ac:dyDescent="0.45">
      <c r="L33" t="s">
        <v>16</v>
      </c>
      <c r="M33">
        <f>MAX(C6:C24)</f>
        <v>10</v>
      </c>
    </row>
    <row r="34" spans="12:13" x14ac:dyDescent="0.45">
      <c r="L34" t="s">
        <v>17</v>
      </c>
      <c r="M34">
        <f>SUM(B6:B24)</f>
        <v>5</v>
      </c>
    </row>
    <row r="36" spans="12:13" x14ac:dyDescent="0.45">
      <c r="L36" t="s">
        <v>18</v>
      </c>
      <c r="M36">
        <f>M32/M33</f>
        <v>148.93</v>
      </c>
    </row>
  </sheetData>
  <conditionalFormatting sqref="R32">
    <cfRule type="cellIs" dxfId="6" priority="7" operator="notEqual">
      <formula>$M$32</formula>
    </cfRule>
  </conditionalFormatting>
  <conditionalFormatting sqref="U15">
    <cfRule type="cellIs" dxfId="5" priority="5" operator="lessThan">
      <formula>0</formula>
    </cfRule>
    <cfRule type="cellIs" dxfId="4" priority="6" operator="greaterThan">
      <formula>0</formula>
    </cfRule>
  </conditionalFormatting>
  <conditionalFormatting sqref="U22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U29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2019-01-11T23:35:52Z</dcterms:modified>
</cp:coreProperties>
</file>